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287D833D-6CF1-4D6B-981A-F1521CA52FC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PROPOSTA DE PREÇ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gb6q6j61lZk0nK7wMx06DFZnFh27ZM80XW9qbtDXgs="/>
    </ext>
  </extLst>
</workbook>
</file>

<file path=xl/calcChain.xml><?xml version="1.0" encoding="utf-8"?>
<calcChain xmlns="http://schemas.openxmlformats.org/spreadsheetml/2006/main">
  <c r="M38" i="1" l="1"/>
  <c r="M37" i="1"/>
  <c r="M36" i="1"/>
  <c r="M35" i="1"/>
  <c r="M34" i="1"/>
  <c r="M32" i="1"/>
  <c r="M31" i="1"/>
  <c r="M30" i="1"/>
  <c r="M29" i="1"/>
  <c r="M28" i="1"/>
  <c r="N14" i="1"/>
  <c r="O14" i="1" s="1"/>
  <c r="N13" i="1"/>
  <c r="O13" i="1" s="1"/>
  <c r="N28" i="1" l="1"/>
  <c r="N29" i="1"/>
  <c r="N30" i="1"/>
  <c r="N31" i="1"/>
  <c r="N32" i="1"/>
  <c r="N34" i="1"/>
  <c r="N35" i="1"/>
  <c r="N36" i="1"/>
  <c r="N37" i="1"/>
  <c r="N38" i="1"/>
  <c r="N33" i="1" l="1"/>
  <c r="N27" i="1"/>
  <c r="N39" i="1" l="1"/>
  <c r="P33" i="1"/>
  <c r="P38" i="1" l="1"/>
  <c r="P37" i="1"/>
  <c r="P36" i="1"/>
  <c r="P35" i="1"/>
  <c r="P34" i="1"/>
  <c r="P32" i="1"/>
  <c r="P31" i="1"/>
  <c r="P30" i="1"/>
  <c r="P29" i="1"/>
  <c r="P28" i="1"/>
  <c r="P27" i="1"/>
  <c r="P39" i="1" s="1"/>
</calcChain>
</file>

<file path=xl/sharedStrings.xml><?xml version="1.0" encoding="utf-8"?>
<sst xmlns="http://schemas.openxmlformats.org/spreadsheetml/2006/main" count="102" uniqueCount="83">
  <si>
    <t>DETALHAMENTO DA PROPOSTA DE PREÇO</t>
  </si>
  <si>
    <t>ATO nº</t>
  </si>
  <si>
    <t>Razão Social:</t>
  </si>
  <si>
    <t>Data:</t>
  </si>
  <si>
    <t>CNPJ:</t>
  </si>
  <si>
    <t>Responsável Legal:</t>
  </si>
  <si>
    <t>DEFINIÇÃO DOS FATORES K</t>
  </si>
  <si>
    <t>K</t>
  </si>
  <si>
    <t>DESCRIÇÃO</t>
  </si>
  <si>
    <t>ES</t>
  </si>
  <si>
    <t>ARDF</t>
  </si>
  <si>
    <t>LUCRO</t>
  </si>
  <si>
    <t>PIS</t>
  </si>
  <si>
    <t>COFINS</t>
  </si>
  <si>
    <t>ISS</t>
  </si>
  <si>
    <t>DFL</t>
  </si>
  <si>
    <t>CÁLCULO DO FATOR K</t>
  </si>
  <si>
    <t>K - Mão de Obra</t>
  </si>
  <si>
    <t>K = [(1+ES+ARDF)*(1+L)*(1+DFL)]</t>
  </si>
  <si>
    <t>K - Despesas Diversas</t>
  </si>
  <si>
    <t>K = (1+L)*(1+DFL)</t>
  </si>
  <si>
    <t>OBSERVAÇÕES</t>
  </si>
  <si>
    <t>Item 1.</t>
  </si>
  <si>
    <t>Para as fórumulas dos fatores K, conforme Portaria nº 498/2024 da ANA, considerar:</t>
  </si>
  <si>
    <t>ES = ENCARGOS SOCIAIS</t>
  </si>
  <si>
    <t>ESA = ENCARGOS SOCIAIS SOBRE RPA</t>
  </si>
  <si>
    <t>L = LUCRO</t>
  </si>
  <si>
    <t>DFL = DESPESAS FISCAIS LEGAIS</t>
  </si>
  <si>
    <t>DFL = (PIS+COFINS+ISS)/(1-(PIS+COFINS+ISS))</t>
  </si>
  <si>
    <t>ORÇAMENTO GERAL</t>
  </si>
  <si>
    <t>ITEM</t>
  </si>
  <si>
    <t>CÓDIGO</t>
  </si>
  <si>
    <t>FONTE</t>
  </si>
  <si>
    <t>UNIDADE</t>
  </si>
  <si>
    <t>QUANTIDADE</t>
  </si>
  <si>
    <t>CUSTO UNITÁRIO</t>
  </si>
  <si>
    <t>CUSTO TOTAL (R$)</t>
  </si>
  <si>
    <t>PREÇO TOTAL (COM K ou BDI) R$</t>
  </si>
  <si>
    <t xml:space="preserve">PESO </t>
  </si>
  <si>
    <t>R$</t>
  </si>
  <si>
    <t>EQUIPE TÉCNICA PERMANENTE - FATOR K1</t>
  </si>
  <si>
    <t>1.1</t>
  </si>
  <si>
    <t>Engenheiro de projetos</t>
  </si>
  <si>
    <t>SENGE</t>
  </si>
  <si>
    <t>Responsável técnico</t>
  </si>
  <si>
    <t>Responsável técnico e coordenador dos serviços. Tempo mínimo de formação igual a 5 anos</t>
  </si>
  <si>
    <t>mês</t>
  </si>
  <si>
    <t>Técnico de Obras</t>
  </si>
  <si>
    <t>DNIT</t>
  </si>
  <si>
    <t>Técnicos de campo</t>
  </si>
  <si>
    <t>Técnicos de Campo com 2° Grau Completo e experiência profissional</t>
  </si>
  <si>
    <t>Assistente Social Pleno</t>
  </si>
  <si>
    <t>Mobilizador social</t>
  </si>
  <si>
    <t>Coordenador da equipe de mobilização social</t>
  </si>
  <si>
    <t>Auxiliar de mobilização</t>
  </si>
  <si>
    <t>Mobilizador social. Tempo de formação igual ou maior a 2 anos</t>
  </si>
  <si>
    <t>Auxiliar administrativo</t>
  </si>
  <si>
    <t>Auxiliar</t>
  </si>
  <si>
    <t>Axiliar administrativamente o escritório</t>
  </si>
  <si>
    <t>SERVIÇOS DE APOIO TÉCNICO - FATOR K3</t>
  </si>
  <si>
    <t>2.1</t>
  </si>
  <si>
    <t>Veículo leve - 53 kW (sem motorista)</t>
  </si>
  <si>
    <t>SICOR</t>
  </si>
  <si>
    <t>Apoio técnico</t>
  </si>
  <si>
    <t>Locação de veículo para locomoção e visitas técnicas dentro da Região Hidrográfica</t>
  </si>
  <si>
    <t>2.2</t>
  </si>
  <si>
    <t>Materiais gráficos coloridos (A4)</t>
  </si>
  <si>
    <t>SUDECAP</t>
  </si>
  <si>
    <t>Impressão de desenhos</t>
  </si>
  <si>
    <t>unidade</t>
  </si>
  <si>
    <t>2.3</t>
  </si>
  <si>
    <t>Materiais gráficos Preto e Branco (A4)</t>
  </si>
  <si>
    <t>Impressão de relatórios</t>
  </si>
  <si>
    <t>2.4</t>
  </si>
  <si>
    <t>Diárias</t>
  </si>
  <si>
    <t>AGEVAP</t>
  </si>
  <si>
    <t>Reembolso de despesas</t>
  </si>
  <si>
    <t>2.5</t>
  </si>
  <si>
    <t>Gasolina</t>
  </si>
  <si>
    <t>ANP</t>
  </si>
  <si>
    <t>litro</t>
  </si>
  <si>
    <t>VALOR TOTAL (R$)</t>
  </si>
  <si>
    <t>Autor e responsável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</si>
</sst>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2">
    <font>
      <sz val="11"/>
      <color theme="1"/>
      <name val="Calibri"/>
      <scheme val="minor"/>
    </font>
    <font>
      <sz val="11"/>
      <color theme="1"/>
      <name val="Arial"/>
    </font>
    <font>
      <b/>
      <sz val="36"/>
      <color rgb="FF000000"/>
      <name val="Arial"/>
    </font>
    <font>
      <sz val="9"/>
      <color theme="1"/>
      <name val="Arial"/>
    </font>
    <font>
      <b/>
      <sz val="21"/>
      <color rgb="FF000000"/>
      <name val="Arial"/>
    </font>
    <font>
      <sz val="11"/>
      <name val="Calibri"/>
    </font>
    <font>
      <b/>
      <sz val="9"/>
      <color theme="1"/>
      <name val="Arial"/>
    </font>
    <font>
      <b/>
      <sz val="21"/>
      <color theme="1"/>
      <name val="Arial"/>
    </font>
    <font>
      <sz val="21"/>
      <color theme="1"/>
      <name val="Arial"/>
    </font>
    <font>
      <sz val="18"/>
      <color theme="1"/>
      <name val="Arial"/>
    </font>
    <font>
      <b/>
      <sz val="14"/>
      <color theme="1"/>
      <name val="Arial"/>
    </font>
    <font>
      <sz val="14"/>
      <color theme="1"/>
      <name val="Arial"/>
    </font>
    <font>
      <b/>
      <sz val="14"/>
      <color rgb="FFFFFFFF"/>
      <name val="Arial"/>
    </font>
    <font>
      <sz val="12"/>
      <color theme="1"/>
      <name val="Arial"/>
    </font>
    <font>
      <b/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b/>
      <sz val="14"/>
      <color theme="0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14"/>
      <color rgb="FFFFFFFF"/>
      <name val="Arial"/>
    </font>
    <font>
      <sz val="11"/>
      <color rgb="FFFF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1F3864"/>
        <bgColor rgb="FF1F3864"/>
      </patternFill>
    </fill>
    <fill>
      <patternFill patternType="solid">
        <fgColor rgb="FF305496"/>
        <bgColor rgb="FF305496"/>
      </patternFill>
    </fill>
    <fill>
      <patternFill patternType="solid">
        <fgColor rgb="FFFFFFFF"/>
        <bgColor rgb="FFFFFFFF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</fills>
  <borders count="4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F2F2F2"/>
      </top>
      <bottom/>
      <diagonal/>
    </border>
    <border>
      <left/>
      <right/>
      <top style="thin">
        <color rgb="FFF2F2F2"/>
      </top>
      <bottom/>
      <diagonal/>
    </border>
    <border>
      <left style="thin">
        <color rgb="FFF2F2F2"/>
      </left>
      <right/>
      <top style="thin">
        <color rgb="FFF2F2F2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  <border>
      <left/>
      <right style="thin">
        <color rgb="FF000000"/>
      </right>
      <top style="thin">
        <color rgb="FFF2F2F2"/>
      </top>
      <bottom/>
      <diagonal/>
    </border>
    <border>
      <left style="thin">
        <color rgb="FF000000"/>
      </left>
      <right/>
      <top/>
      <bottom style="thin">
        <color rgb="FFF2F2F2"/>
      </bottom>
      <diagonal/>
    </border>
    <border>
      <left/>
      <right/>
      <top/>
      <bottom style="thin">
        <color rgb="FFF2F2F2"/>
      </bottom>
      <diagonal/>
    </border>
    <border>
      <left/>
      <right style="thin">
        <color rgb="FFF2F2F2"/>
      </right>
      <top/>
      <bottom style="thin">
        <color rgb="FFF2F2F2"/>
      </bottom>
      <diagonal/>
    </border>
    <border>
      <left style="thin">
        <color rgb="FFF2F2F2"/>
      </left>
      <right/>
      <top/>
      <bottom style="thin">
        <color rgb="FFF2F2F2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/>
      <right style="thin">
        <color rgb="FF000000"/>
      </right>
      <top/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/>
      <diagonal/>
    </border>
    <border>
      <left style="thin">
        <color rgb="FF000000"/>
      </left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000000"/>
      </right>
      <top style="thin">
        <color rgb="FFF2F2F2"/>
      </top>
      <bottom style="thin">
        <color rgb="FFF2F2F2"/>
      </bottom>
      <diagonal/>
    </border>
    <border>
      <left style="thin">
        <color rgb="FF00000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0" fontId="13" fillId="2" borderId="18" xfId="0" applyNumberFormat="1" applyFont="1" applyFill="1" applyBorder="1" applyAlignment="1">
      <alignment horizontal="center" vertical="center"/>
    </xf>
    <xf numFmtId="10" fontId="13" fillId="2" borderId="19" xfId="0" applyNumberFormat="1" applyFont="1" applyFill="1" applyBorder="1" applyAlignment="1">
      <alignment horizontal="center" vertical="center"/>
    </xf>
    <xf numFmtId="10" fontId="13" fillId="0" borderId="9" xfId="0" applyNumberFormat="1" applyFont="1" applyBorder="1" applyAlignment="1">
      <alignment horizontal="center" vertical="center"/>
    </xf>
    <xf numFmtId="10" fontId="13" fillId="2" borderId="20" xfId="0" applyNumberFormat="1" applyFont="1" applyFill="1" applyBorder="1" applyAlignment="1">
      <alignment horizontal="center" vertical="center"/>
    </xf>
    <xf numFmtId="10" fontId="13" fillId="0" borderId="1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12" fillId="4" borderId="28" xfId="0" applyNumberFormat="1" applyFont="1" applyFill="1" applyBorder="1" applyAlignment="1">
      <alignment horizontal="center" vertical="center"/>
    </xf>
    <xf numFmtId="4" fontId="12" fillId="4" borderId="28" xfId="0" applyNumberFormat="1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/>
    </xf>
    <xf numFmtId="10" fontId="12" fillId="6" borderId="3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" fontId="11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 wrapText="1"/>
    </xf>
    <xf numFmtId="10" fontId="12" fillId="4" borderId="37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8" fillId="2" borderId="31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14" fillId="0" borderId="24" xfId="0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1" fillId="5" borderId="24" xfId="0" applyFont="1" applyFill="1" applyBorder="1" applyAlignment="1">
      <alignment vertical="center"/>
    </xf>
    <xf numFmtId="0" fontId="18" fillId="0" borderId="24" xfId="0" applyFont="1" applyBorder="1" applyAlignment="1">
      <alignment horizontal="left" vertical="center"/>
    </xf>
    <xf numFmtId="4" fontId="18" fillId="0" borderId="34" xfId="0" applyNumberFormat="1" applyFont="1" applyBorder="1" applyAlignment="1">
      <alignment vertical="center"/>
    </xf>
    <xf numFmtId="0" fontId="12" fillId="6" borderId="24" xfId="0" applyFont="1" applyFill="1" applyBorder="1" applyAlignment="1">
      <alignment horizontal="center" vertical="center"/>
    </xf>
    <xf numFmtId="0" fontId="19" fillId="6" borderId="31" xfId="0" applyFont="1" applyFill="1" applyBorder="1" applyAlignment="1">
      <alignment horizontal="center" vertical="center"/>
    </xf>
    <xf numFmtId="0" fontId="12" fillId="6" borderId="31" xfId="0" applyFont="1" applyFill="1" applyBorder="1" applyAlignment="1">
      <alignment horizontal="center" vertical="center"/>
    </xf>
    <xf numFmtId="4" fontId="19" fillId="6" borderId="31" xfId="0" applyNumberFormat="1" applyFont="1" applyFill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4" fontId="11" fillId="2" borderId="31" xfId="0" applyNumberFormat="1" applyFont="1" applyFill="1" applyBorder="1" applyAlignment="1">
      <alignment horizontal="center" vertical="center" wrapText="1"/>
    </xf>
    <xf numFmtId="10" fontId="11" fillId="0" borderId="34" xfId="0" applyNumberFormat="1" applyFont="1" applyBorder="1" applyAlignment="1">
      <alignment horizontal="center" vertical="center"/>
    </xf>
    <xf numFmtId="164" fontId="11" fillId="0" borderId="24" xfId="0" applyNumberFormat="1" applyFont="1" applyBorder="1" applyAlignment="1">
      <alignment horizontal="center" vertical="center"/>
    </xf>
    <xf numFmtId="0" fontId="12" fillId="6" borderId="31" xfId="0" applyFont="1" applyFill="1" applyBorder="1" applyAlignment="1">
      <alignment horizontal="left" vertical="center"/>
    </xf>
    <xf numFmtId="0" fontId="12" fillId="6" borderId="31" xfId="0" applyFont="1" applyFill="1" applyBorder="1" applyAlignment="1">
      <alignment vertical="center"/>
    </xf>
    <xf numFmtId="49" fontId="11" fillId="0" borderId="24" xfId="0" applyNumberFormat="1" applyFont="1" applyBorder="1" applyAlignment="1">
      <alignment horizontal="center" vertical="center"/>
    </xf>
    <xf numFmtId="4" fontId="11" fillId="2" borderId="31" xfId="0" applyNumberFormat="1" applyFont="1" applyFill="1" applyBorder="1" applyAlignment="1">
      <alignment horizontal="center" vertical="center"/>
    </xf>
    <xf numFmtId="0" fontId="20" fillId="4" borderId="24" xfId="0" applyFont="1" applyFill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38" xfId="0" applyFont="1" applyBorder="1" applyAlignment="1">
      <alignment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12" fillId="4" borderId="31" xfId="0" applyFont="1" applyFill="1" applyBorder="1" applyAlignment="1">
      <alignment horizontal="right" vertical="center" wrapText="1"/>
    </xf>
    <xf numFmtId="4" fontId="12" fillId="4" borderId="36" xfId="0" applyNumberFormat="1" applyFont="1" applyFill="1" applyBorder="1" applyAlignment="1">
      <alignment horizontal="center" vertical="center"/>
    </xf>
    <xf numFmtId="0" fontId="21" fillId="7" borderId="38" xfId="0" applyFont="1" applyFill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" fillId="7" borderId="38" xfId="0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10" fillId="2" borderId="2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4" fontId="12" fillId="4" borderId="1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 wrapText="1"/>
    </xf>
    <xf numFmtId="4" fontId="12" fillId="4" borderId="9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/>
    </xf>
    <xf numFmtId="4" fontId="12" fillId="6" borderId="3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4" borderId="33" xfId="0" applyFont="1" applyFill="1" applyBorder="1" applyAlignment="1">
      <alignment horizontal="center" vertical="center"/>
    </xf>
    <xf numFmtId="0" fontId="12" fillId="6" borderId="31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4" fontId="12" fillId="4" borderId="33" xfId="0" applyNumberFormat="1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7" fillId="3" borderId="24" xfId="0" applyFont="1" applyFill="1" applyBorder="1" applyAlignment="1">
      <alignment horizontal="center" vertical="center"/>
    </xf>
    <xf numFmtId="4" fontId="12" fillId="4" borderId="33" xfId="0" applyNumberFormat="1" applyFont="1" applyFill="1" applyBorder="1" applyAlignment="1">
      <alignment horizontal="center" vertical="center" wrapText="1"/>
    </xf>
    <xf numFmtId="4" fontId="12" fillId="4" borderId="25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5" fillId="0" borderId="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38" xfId="0" applyFont="1" applyBorder="1" applyAlignment="1"/>
    <xf numFmtId="0" fontId="5" fillId="0" borderId="39" xfId="0" applyFont="1" applyBorder="1" applyAlignment="1"/>
    <xf numFmtId="0" fontId="5" fillId="0" borderId="3" xfId="0" applyFont="1" applyBorder="1" applyAlignment="1"/>
    <xf numFmtId="0" fontId="5" fillId="0" borderId="31" xfId="0" applyFont="1" applyBorder="1" applyAlignment="1"/>
    <xf numFmtId="0" fontId="5" fillId="0" borderId="4" xfId="0" applyFont="1" applyBorder="1" applyAlignment="1"/>
    <xf numFmtId="0" fontId="5" fillId="0" borderId="26" xfId="0" applyFont="1" applyBorder="1" applyAlignment="1"/>
    <xf numFmtId="0" fontId="5" fillId="0" borderId="8" xfId="0" applyFont="1" applyBorder="1" applyAlignment="1"/>
    <xf numFmtId="0" fontId="5" fillId="0" borderId="2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34" xfId="0" applyFont="1" applyBorder="1" applyAlignment="1"/>
    <xf numFmtId="0" fontId="5" fillId="0" borderId="22" xfId="0" applyFont="1" applyBorder="1" applyAlignment="1"/>
    <xf numFmtId="0" fontId="5" fillId="0" borderId="23" xfId="0" applyFont="1" applyBorder="1" applyAlignment="1"/>
    <xf numFmtId="0" fontId="5" fillId="0" borderId="27" xfId="0" applyFont="1" applyBorder="1" applyAlignment="1"/>
    <xf numFmtId="0" fontId="5" fillId="0" borderId="29" xfId="0" applyFont="1" applyBorder="1" applyAlignment="1"/>
    <xf numFmtId="0" fontId="5" fillId="0" borderId="30" xfId="0" applyFont="1" applyBorder="1" applyAlignment="1"/>
    <xf numFmtId="0" fontId="5" fillId="0" borderId="32" xfId="0" applyFont="1" applyBorder="1" applyAlignment="1"/>
    <xf numFmtId="0" fontId="5" fillId="0" borderId="3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2</xdr:row>
      <xdr:rowOff>66675</xdr:rowOff>
    </xdr:from>
    <xdr:ext cx="1400175" cy="609600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Y993"/>
  <sheetViews>
    <sheetView showGridLines="0" tabSelected="1" workbookViewId="0">
      <selection activeCell="F19" sqref="F19"/>
    </sheetView>
  </sheetViews>
  <sheetFormatPr defaultColWidth="14.42578125" defaultRowHeight="15" customHeight="1"/>
  <cols>
    <col min="1" max="1" width="8.85546875" customWidth="1"/>
    <col min="2" max="2" width="10.42578125" customWidth="1"/>
    <col min="3" max="3" width="75.85546875" customWidth="1"/>
    <col min="4" max="4" width="16.28515625" customWidth="1"/>
    <col min="5" max="5" width="40" customWidth="1"/>
    <col min="6" max="6" width="42.5703125" customWidth="1"/>
    <col min="7" max="7" width="46" customWidth="1"/>
    <col min="8" max="8" width="20.140625" customWidth="1"/>
    <col min="9" max="9" width="11" customWidth="1"/>
    <col min="10" max="10" width="24.7109375" customWidth="1"/>
    <col min="11" max="11" width="25.5703125" customWidth="1"/>
    <col min="12" max="12" width="26.5703125" customWidth="1"/>
    <col min="13" max="13" width="22.7109375" customWidth="1"/>
    <col min="14" max="14" width="12.28515625" customWidth="1"/>
    <col min="15" max="15" width="14" customWidth="1"/>
    <col min="16" max="16" width="18" customWidth="1"/>
    <col min="17" max="18" width="12.7109375" customWidth="1"/>
    <col min="19" max="25" width="8.7109375" customWidth="1"/>
  </cols>
  <sheetData>
    <row r="1" spans="1:25" ht="18.75" customHeight="1">
      <c r="A1" s="1"/>
      <c r="B1" s="69"/>
      <c r="C1" s="89"/>
      <c r="D1" s="89"/>
      <c r="E1" s="89"/>
      <c r="F1" s="8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>
      <c r="A3" s="2"/>
      <c r="B3" s="70" t="s">
        <v>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1"/>
      <c r="Q3" s="2"/>
      <c r="R3" s="2"/>
      <c r="S3" s="2"/>
      <c r="T3" s="2"/>
      <c r="U3" s="2"/>
      <c r="V3" s="2"/>
      <c r="W3" s="2"/>
      <c r="X3" s="2"/>
      <c r="Y3" s="2"/>
    </row>
    <row r="4" spans="1:25" ht="39.75" customHeight="1">
      <c r="A4" s="2"/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4"/>
      <c r="Q4" s="2"/>
      <c r="R4" s="2"/>
      <c r="S4" s="2"/>
      <c r="T4" s="2"/>
      <c r="U4" s="2"/>
      <c r="V4" s="2"/>
      <c r="W4" s="2"/>
      <c r="X4" s="2"/>
      <c r="Y4" s="2"/>
    </row>
    <row r="5" spans="1:25" ht="29.25" customHeight="1">
      <c r="A5" s="2"/>
      <c r="B5" s="31"/>
      <c r="C5" s="2"/>
      <c r="D5" s="3"/>
      <c r="E5" s="3"/>
      <c r="F5" s="3"/>
      <c r="G5" s="4" t="s">
        <v>1</v>
      </c>
      <c r="H5" s="32"/>
      <c r="I5" s="3"/>
      <c r="J5" s="3"/>
      <c r="K5" s="3"/>
      <c r="L5" s="3"/>
      <c r="M5" s="3"/>
      <c r="N5" s="3"/>
      <c r="O5" s="3"/>
      <c r="P5" s="33"/>
      <c r="Q5" s="2"/>
      <c r="R5" s="2"/>
      <c r="S5" s="2"/>
      <c r="T5" s="2"/>
      <c r="U5" s="2"/>
      <c r="V5" s="2"/>
      <c r="W5" s="2"/>
      <c r="X5" s="2"/>
      <c r="Y5" s="2"/>
    </row>
    <row r="6" spans="1:25" ht="29.25" customHeight="1">
      <c r="A6" s="2"/>
      <c r="B6" s="31"/>
      <c r="C6" s="62" t="s">
        <v>2</v>
      </c>
      <c r="D6" s="89"/>
      <c r="E6" s="71"/>
      <c r="F6" s="95"/>
      <c r="G6" s="95"/>
      <c r="H6" s="6"/>
      <c r="I6" s="6"/>
      <c r="J6" s="6"/>
      <c r="K6" s="6"/>
      <c r="L6" s="6"/>
      <c r="M6" s="5" t="s">
        <v>3</v>
      </c>
      <c r="N6" s="72"/>
      <c r="O6" s="96"/>
      <c r="P6" s="33"/>
      <c r="Q6" s="2"/>
      <c r="R6" s="2"/>
      <c r="S6" s="2"/>
      <c r="T6" s="2"/>
      <c r="U6" s="2"/>
      <c r="V6" s="2"/>
      <c r="W6" s="2"/>
      <c r="X6" s="2"/>
      <c r="Y6" s="2"/>
    </row>
    <row r="7" spans="1:25" ht="29.25" customHeight="1">
      <c r="A7" s="2"/>
      <c r="B7" s="31"/>
      <c r="C7" s="62" t="s">
        <v>4</v>
      </c>
      <c r="D7" s="89"/>
      <c r="E7" s="73"/>
      <c r="F7" s="97"/>
      <c r="G7" s="97"/>
      <c r="H7" s="6"/>
      <c r="I7" s="6"/>
      <c r="J7" s="6"/>
      <c r="K7" s="6"/>
      <c r="L7" s="6"/>
      <c r="M7" s="7"/>
      <c r="N7" s="7"/>
      <c r="O7" s="7"/>
      <c r="P7" s="33"/>
      <c r="Q7" s="2"/>
      <c r="R7" s="2"/>
      <c r="S7" s="2"/>
      <c r="T7" s="2"/>
      <c r="U7" s="2"/>
      <c r="V7" s="2"/>
      <c r="W7" s="2"/>
      <c r="X7" s="2"/>
      <c r="Y7" s="2"/>
    </row>
    <row r="8" spans="1:25" ht="29.25" customHeight="1">
      <c r="A8" s="2"/>
      <c r="B8" s="31"/>
      <c r="C8" s="62" t="s">
        <v>5</v>
      </c>
      <c r="D8" s="89"/>
      <c r="E8" s="63"/>
      <c r="F8" s="98"/>
      <c r="G8" s="98"/>
      <c r="H8" s="6"/>
      <c r="I8" s="6"/>
      <c r="J8" s="6"/>
      <c r="K8" s="6"/>
      <c r="L8" s="6"/>
      <c r="M8" s="7"/>
      <c r="N8" s="7"/>
      <c r="O8" s="7"/>
      <c r="P8" s="33"/>
      <c r="Q8" s="2"/>
      <c r="R8" s="2"/>
      <c r="S8" s="2"/>
      <c r="T8" s="2"/>
      <c r="U8" s="2"/>
      <c r="V8" s="2"/>
      <c r="W8" s="2"/>
      <c r="X8" s="2"/>
      <c r="Y8" s="2"/>
    </row>
    <row r="9" spans="1:25" ht="29.25" customHeight="1">
      <c r="A9" s="2"/>
      <c r="B9" s="31"/>
      <c r="C9" s="8"/>
      <c r="D9" s="8"/>
      <c r="E9" s="6"/>
      <c r="F9" s="6"/>
      <c r="G9" s="6"/>
      <c r="H9" s="6"/>
      <c r="I9" s="6"/>
      <c r="J9" s="6"/>
      <c r="K9" s="6"/>
      <c r="L9" s="6"/>
      <c r="M9" s="7"/>
      <c r="N9" s="7"/>
      <c r="O9" s="7"/>
      <c r="P9" s="33"/>
      <c r="Q9" s="2"/>
      <c r="R9" s="2"/>
      <c r="S9" s="2"/>
      <c r="T9" s="2"/>
      <c r="U9" s="2"/>
      <c r="V9" s="2"/>
      <c r="W9" s="2"/>
      <c r="X9" s="2"/>
      <c r="Y9" s="2"/>
    </row>
    <row r="10" spans="1:25" ht="39.75" customHeight="1">
      <c r="A10" s="2"/>
      <c r="B10" s="64" t="s">
        <v>6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2"/>
      <c r="R10" s="2"/>
      <c r="S10" s="2"/>
      <c r="T10" s="2"/>
      <c r="U10" s="2"/>
      <c r="V10" s="2"/>
      <c r="W10" s="2"/>
      <c r="X10" s="2"/>
      <c r="Y10" s="2"/>
    </row>
    <row r="11" spans="1:25" ht="18.75" customHeight="1">
      <c r="A11" s="7"/>
      <c r="B11" s="65" t="s">
        <v>7</v>
      </c>
      <c r="C11" s="99"/>
      <c r="D11" s="99"/>
      <c r="E11" s="100"/>
      <c r="F11" s="66" t="s">
        <v>8</v>
      </c>
      <c r="G11" s="100"/>
      <c r="H11" s="67" t="s">
        <v>9</v>
      </c>
      <c r="I11" s="67" t="s">
        <v>10</v>
      </c>
      <c r="J11" s="67" t="s">
        <v>11</v>
      </c>
      <c r="K11" s="74" t="s">
        <v>12</v>
      </c>
      <c r="L11" s="74" t="s">
        <v>13</v>
      </c>
      <c r="M11" s="74" t="s">
        <v>14</v>
      </c>
      <c r="N11" s="67" t="s">
        <v>15</v>
      </c>
      <c r="O11" s="75" t="s">
        <v>16</v>
      </c>
      <c r="P11" s="101"/>
      <c r="Q11" s="7"/>
      <c r="R11" s="7"/>
      <c r="S11" s="7"/>
      <c r="T11" s="7"/>
      <c r="U11" s="7"/>
      <c r="V11" s="7"/>
      <c r="W11" s="7"/>
      <c r="X11" s="7"/>
      <c r="Y11" s="7"/>
    </row>
    <row r="12" spans="1:25" ht="18.75" customHeight="1">
      <c r="A12" s="7"/>
      <c r="B12" s="102"/>
      <c r="C12" s="103"/>
      <c r="D12" s="103"/>
      <c r="E12" s="104"/>
      <c r="F12" s="105"/>
      <c r="G12" s="104"/>
      <c r="H12" s="106"/>
      <c r="I12" s="106"/>
      <c r="J12" s="106"/>
      <c r="K12" s="106"/>
      <c r="L12" s="106"/>
      <c r="M12" s="106"/>
      <c r="N12" s="106"/>
      <c r="O12" s="105"/>
      <c r="P12" s="107"/>
      <c r="Q12" s="7"/>
      <c r="R12" s="7"/>
      <c r="S12" s="7"/>
      <c r="T12" s="7"/>
      <c r="U12" s="7"/>
      <c r="V12" s="7"/>
      <c r="W12" s="7"/>
      <c r="X12" s="7"/>
      <c r="Y12" s="7"/>
    </row>
    <row r="13" spans="1:25" ht="18.75" customHeight="1">
      <c r="A13" s="2"/>
      <c r="B13" s="83" t="s">
        <v>17</v>
      </c>
      <c r="C13" s="89"/>
      <c r="D13" s="89"/>
      <c r="E13" s="89"/>
      <c r="F13" s="84" t="s">
        <v>18</v>
      </c>
      <c r="G13" s="99"/>
      <c r="H13" s="9"/>
      <c r="I13" s="10"/>
      <c r="J13" s="10"/>
      <c r="K13" s="10"/>
      <c r="L13" s="10"/>
      <c r="M13" s="10"/>
      <c r="N13" s="11">
        <f t="shared" ref="N13:N14" si="0">ROUND((K13+L13+M13)/(1-(K13+L13+M13)),4)</f>
        <v>0</v>
      </c>
      <c r="O13" s="76">
        <f>TRUNC((1+H13+I13)*(1+J13)*(1+N13),2)</f>
        <v>1</v>
      </c>
      <c r="P13" s="108"/>
      <c r="Q13" s="2"/>
      <c r="R13" s="2"/>
      <c r="S13" s="2"/>
      <c r="T13" s="2"/>
      <c r="U13" s="2"/>
      <c r="V13" s="2"/>
      <c r="W13" s="2"/>
      <c r="X13" s="2"/>
      <c r="Y13" s="2"/>
    </row>
    <row r="14" spans="1:25" ht="18.75" customHeight="1">
      <c r="A14" s="2"/>
      <c r="B14" s="83" t="s">
        <v>19</v>
      </c>
      <c r="C14" s="89"/>
      <c r="D14" s="89"/>
      <c r="E14" s="89"/>
      <c r="F14" s="84" t="s">
        <v>20</v>
      </c>
      <c r="G14" s="99"/>
      <c r="H14" s="12"/>
      <c r="I14" s="10"/>
      <c r="J14" s="10"/>
      <c r="K14" s="10"/>
      <c r="L14" s="10"/>
      <c r="M14" s="10"/>
      <c r="N14" s="13">
        <f t="shared" si="0"/>
        <v>0</v>
      </c>
      <c r="O14" s="76">
        <f>ROUND((1+J14)*(1+N14),2)</f>
        <v>1</v>
      </c>
      <c r="P14" s="108"/>
      <c r="Q14" s="2"/>
      <c r="R14" s="2"/>
      <c r="S14" s="2"/>
      <c r="T14" s="2"/>
      <c r="U14" s="2"/>
      <c r="V14" s="2"/>
      <c r="W14" s="2"/>
      <c r="X14" s="2"/>
      <c r="Y14" s="2"/>
    </row>
    <row r="15" spans="1:25" ht="39" customHeight="1">
      <c r="A15" s="2"/>
      <c r="B15" s="85" t="s">
        <v>21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10"/>
      <c r="Q15" s="2"/>
      <c r="R15" s="2"/>
      <c r="S15" s="2"/>
      <c r="T15" s="2"/>
      <c r="U15" s="2"/>
      <c r="V15" s="2"/>
      <c r="W15" s="2"/>
      <c r="X15" s="2"/>
      <c r="Y15" s="2"/>
    </row>
    <row r="16" spans="1:25" ht="18.75" customHeight="1">
      <c r="A16" s="2"/>
      <c r="B16" s="34" t="s">
        <v>22</v>
      </c>
      <c r="C16" s="14" t="s">
        <v>23</v>
      </c>
      <c r="D16" s="15"/>
      <c r="E16" s="15"/>
      <c r="F16" s="15"/>
      <c r="G16" s="15"/>
      <c r="H16" s="15"/>
      <c r="I16" s="15"/>
      <c r="J16" s="15"/>
      <c r="K16" s="15"/>
      <c r="L16" s="15"/>
      <c r="M16" s="16"/>
      <c r="N16" s="16"/>
      <c r="O16" s="16"/>
      <c r="P16" s="35"/>
      <c r="Q16" s="2"/>
      <c r="R16" s="2"/>
      <c r="S16" s="2"/>
      <c r="T16" s="2"/>
      <c r="U16" s="2"/>
      <c r="V16" s="2"/>
      <c r="W16" s="2"/>
      <c r="X16" s="2"/>
      <c r="Y16" s="2"/>
    </row>
    <row r="17" spans="1:25" ht="18.75" customHeight="1">
      <c r="A17" s="2"/>
      <c r="B17" s="36" t="s">
        <v>24</v>
      </c>
      <c r="C17" s="17"/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16"/>
      <c r="O17" s="16"/>
      <c r="P17" s="35"/>
      <c r="Q17" s="2"/>
      <c r="R17" s="2"/>
      <c r="S17" s="2"/>
      <c r="T17" s="2"/>
      <c r="U17" s="2"/>
      <c r="V17" s="2"/>
      <c r="W17" s="2"/>
      <c r="X17" s="2"/>
      <c r="Y17" s="2"/>
    </row>
    <row r="18" spans="1:25" ht="18.75" customHeight="1">
      <c r="A18" s="2"/>
      <c r="B18" s="36" t="s">
        <v>25</v>
      </c>
      <c r="C18" s="17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16"/>
      <c r="O18" s="16"/>
      <c r="P18" s="35"/>
      <c r="Q18" s="2"/>
      <c r="R18" s="2"/>
      <c r="S18" s="2"/>
      <c r="T18" s="2"/>
      <c r="U18" s="2"/>
      <c r="V18" s="2"/>
      <c r="W18" s="2"/>
      <c r="X18" s="2"/>
      <c r="Y18" s="2"/>
    </row>
    <row r="19" spans="1:25" ht="18.75" customHeight="1">
      <c r="A19" s="2"/>
      <c r="B19" s="36" t="s">
        <v>26</v>
      </c>
      <c r="C19" s="17"/>
      <c r="D19" s="15"/>
      <c r="E19" s="15"/>
      <c r="F19" s="15"/>
      <c r="G19" s="15"/>
      <c r="H19" s="15"/>
      <c r="I19" s="15"/>
      <c r="J19" s="15"/>
      <c r="K19" s="15"/>
      <c r="L19" s="15"/>
      <c r="M19" s="16"/>
      <c r="N19" s="16"/>
      <c r="O19" s="16"/>
      <c r="P19" s="35"/>
      <c r="Q19" s="2"/>
      <c r="R19" s="2"/>
      <c r="S19" s="2"/>
      <c r="T19" s="2"/>
      <c r="U19" s="2"/>
      <c r="V19" s="2"/>
      <c r="W19" s="2"/>
      <c r="X19" s="2"/>
      <c r="Y19" s="2"/>
    </row>
    <row r="20" spans="1:25" ht="18.75" customHeight="1">
      <c r="A20" s="2"/>
      <c r="B20" s="36" t="s">
        <v>27</v>
      </c>
      <c r="C20" s="17"/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16"/>
      <c r="O20" s="16"/>
      <c r="P20" s="35"/>
      <c r="Q20" s="2"/>
      <c r="R20" s="2"/>
      <c r="S20" s="2"/>
      <c r="T20" s="2"/>
      <c r="U20" s="2"/>
      <c r="V20" s="2"/>
      <c r="W20" s="2"/>
      <c r="X20" s="2"/>
      <c r="Y20" s="2"/>
    </row>
    <row r="21" spans="1:25" ht="18.75" customHeight="1">
      <c r="A21" s="2"/>
      <c r="B21" s="36" t="s">
        <v>28</v>
      </c>
      <c r="C21" s="17"/>
      <c r="D21" s="15"/>
      <c r="E21" s="15"/>
      <c r="F21" s="15"/>
      <c r="G21" s="15"/>
      <c r="H21" s="15"/>
      <c r="I21" s="15"/>
      <c r="J21" s="15"/>
      <c r="K21" s="15"/>
      <c r="L21" s="15"/>
      <c r="M21" s="16"/>
      <c r="N21" s="16"/>
      <c r="O21" s="16"/>
      <c r="P21" s="35"/>
      <c r="Q21" s="2"/>
      <c r="R21" s="2"/>
      <c r="S21" s="2"/>
      <c r="T21" s="2"/>
      <c r="U21" s="2"/>
      <c r="V21" s="2"/>
      <c r="W21" s="2"/>
      <c r="X21" s="2"/>
      <c r="Y21" s="2"/>
    </row>
    <row r="22" spans="1:25">
      <c r="A22" s="2"/>
      <c r="B22" s="36"/>
      <c r="C22" s="17"/>
      <c r="D22" s="15"/>
      <c r="E22" s="15"/>
      <c r="F22" s="15"/>
      <c r="G22" s="15"/>
      <c r="H22" s="15"/>
      <c r="I22" s="15"/>
      <c r="J22" s="15"/>
      <c r="K22" s="15"/>
      <c r="L22" s="15"/>
      <c r="M22" s="16"/>
      <c r="N22" s="16"/>
      <c r="O22" s="16"/>
      <c r="P22" s="35"/>
      <c r="Q22" s="2"/>
      <c r="R22" s="2"/>
      <c r="S22" s="2"/>
      <c r="T22" s="2"/>
      <c r="U22" s="2"/>
      <c r="V22" s="2"/>
      <c r="W22" s="2"/>
      <c r="X22" s="2"/>
      <c r="Y22" s="2"/>
    </row>
    <row r="23" spans="1:25" ht="30" customHeight="1">
      <c r="A23" s="2"/>
      <c r="B23" s="86" t="s">
        <v>29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108"/>
      <c r="Q23" s="2"/>
      <c r="R23" s="2"/>
      <c r="S23" s="2"/>
      <c r="T23" s="2"/>
      <c r="U23" s="2"/>
      <c r="V23" s="2"/>
      <c r="W23" s="2"/>
      <c r="X23" s="2"/>
      <c r="Y23" s="2"/>
    </row>
    <row r="24" spans="1:25">
      <c r="A24" s="2"/>
      <c r="B24" s="37"/>
      <c r="C24" s="2"/>
      <c r="D24" s="18"/>
      <c r="E24" s="2"/>
      <c r="F24" s="2"/>
      <c r="G24" s="2"/>
      <c r="H24" s="2"/>
      <c r="I24" s="2"/>
      <c r="J24" s="2"/>
      <c r="K24" s="2"/>
      <c r="L24" s="2"/>
      <c r="M24" s="2"/>
      <c r="N24" s="2"/>
      <c r="O24" s="19"/>
      <c r="P24" s="38"/>
      <c r="Q24" s="2"/>
      <c r="R24" s="2"/>
      <c r="S24" s="2"/>
      <c r="T24" s="2"/>
      <c r="U24" s="2"/>
      <c r="V24" s="2"/>
      <c r="W24" s="2"/>
      <c r="X24" s="2"/>
      <c r="Y24" s="2"/>
    </row>
    <row r="25" spans="1:25" ht="18.75" customHeight="1">
      <c r="A25" s="7"/>
      <c r="B25" s="79" t="s">
        <v>30</v>
      </c>
      <c r="C25" s="79" t="s">
        <v>31</v>
      </c>
      <c r="D25" s="79" t="s">
        <v>32</v>
      </c>
      <c r="E25" s="81" t="s">
        <v>8</v>
      </c>
      <c r="F25" s="98"/>
      <c r="G25" s="98"/>
      <c r="H25" s="98"/>
      <c r="I25" s="111"/>
      <c r="J25" s="82" t="s">
        <v>33</v>
      </c>
      <c r="K25" s="20" t="s">
        <v>34</v>
      </c>
      <c r="L25" s="21" t="s">
        <v>35</v>
      </c>
      <c r="M25" s="87" t="s">
        <v>36</v>
      </c>
      <c r="N25" s="88" t="s">
        <v>37</v>
      </c>
      <c r="O25" s="111"/>
      <c r="P25" s="82" t="s">
        <v>38</v>
      </c>
      <c r="Q25" s="7"/>
      <c r="R25" s="7"/>
      <c r="S25" s="7"/>
      <c r="T25" s="7"/>
      <c r="U25" s="7"/>
      <c r="V25" s="7"/>
      <c r="W25" s="7"/>
      <c r="X25" s="7"/>
      <c r="Y25" s="7"/>
    </row>
    <row r="26" spans="1:25" ht="18.75" customHeight="1">
      <c r="A26" s="7"/>
      <c r="B26" s="112"/>
      <c r="C26" s="112"/>
      <c r="D26" s="112"/>
      <c r="E26" s="113"/>
      <c r="F26" s="96"/>
      <c r="G26" s="96"/>
      <c r="H26" s="96"/>
      <c r="I26" s="114"/>
      <c r="J26" s="112"/>
      <c r="K26" s="22" t="s">
        <v>33</v>
      </c>
      <c r="L26" s="22" t="s">
        <v>39</v>
      </c>
      <c r="M26" s="112"/>
      <c r="N26" s="113"/>
      <c r="O26" s="114"/>
      <c r="P26" s="112"/>
      <c r="Q26" s="7"/>
      <c r="R26" s="7"/>
      <c r="S26" s="7"/>
      <c r="T26" s="7"/>
      <c r="U26" s="7"/>
      <c r="V26" s="7"/>
      <c r="W26" s="7"/>
      <c r="X26" s="7"/>
      <c r="Y26" s="7"/>
    </row>
    <row r="27" spans="1:25" ht="28.5" customHeight="1">
      <c r="A27" s="2"/>
      <c r="B27" s="39">
        <v>1</v>
      </c>
      <c r="C27" s="40"/>
      <c r="D27" s="40"/>
      <c r="E27" s="80" t="s">
        <v>40</v>
      </c>
      <c r="F27" s="96"/>
      <c r="G27" s="96"/>
      <c r="H27" s="96"/>
      <c r="I27" s="96"/>
      <c r="J27" s="42"/>
      <c r="K27" s="40"/>
      <c r="L27" s="40"/>
      <c r="M27" s="42"/>
      <c r="N27" s="77">
        <f>SUM(N28:O32)</f>
        <v>0</v>
      </c>
      <c r="O27" s="96"/>
      <c r="P27" s="23" t="e">
        <f t="shared" ref="P27:P38" si="1">N27/$N$39</f>
        <v>#DIV/0!</v>
      </c>
      <c r="Q27" s="19"/>
      <c r="R27" s="2"/>
      <c r="S27" s="2"/>
      <c r="T27" s="2"/>
      <c r="U27" s="2"/>
      <c r="V27" s="2"/>
      <c r="W27" s="2"/>
      <c r="X27" s="2"/>
      <c r="Y27" s="2"/>
    </row>
    <row r="28" spans="1:25" ht="36.75" customHeight="1">
      <c r="A28" s="7"/>
      <c r="B28" s="43" t="s">
        <v>41</v>
      </c>
      <c r="C28" s="24" t="s">
        <v>42</v>
      </c>
      <c r="D28" s="8" t="s">
        <v>43</v>
      </c>
      <c r="E28" s="24" t="s">
        <v>44</v>
      </c>
      <c r="F28" s="24" t="s">
        <v>45</v>
      </c>
      <c r="G28" s="24"/>
      <c r="H28" s="24"/>
      <c r="I28" s="24"/>
      <c r="J28" s="25" t="s">
        <v>46</v>
      </c>
      <c r="K28" s="25">
        <v>5.8</v>
      </c>
      <c r="L28" s="44"/>
      <c r="M28" s="26">
        <f t="shared" ref="M28:M32" si="2">K28*L28</f>
        <v>0</v>
      </c>
      <c r="N28" s="68">
        <f t="shared" ref="N28:N32" si="3">M28*$O$13</f>
        <v>0</v>
      </c>
      <c r="O28" s="89"/>
      <c r="P28" s="45" t="e">
        <f t="shared" si="1"/>
        <v>#DIV/0!</v>
      </c>
      <c r="Q28" s="27"/>
      <c r="R28" s="7"/>
      <c r="S28" s="7"/>
      <c r="T28" s="7"/>
      <c r="U28" s="7"/>
      <c r="V28" s="7"/>
      <c r="W28" s="7"/>
      <c r="X28" s="7"/>
      <c r="Y28" s="7"/>
    </row>
    <row r="29" spans="1:25" ht="36.75" customHeight="1">
      <c r="A29" s="7"/>
      <c r="B29" s="46">
        <v>46054</v>
      </c>
      <c r="C29" s="24" t="s">
        <v>47</v>
      </c>
      <c r="D29" s="8" t="s">
        <v>48</v>
      </c>
      <c r="E29" s="24" t="s">
        <v>49</v>
      </c>
      <c r="F29" s="24" t="s">
        <v>50</v>
      </c>
      <c r="G29" s="24"/>
      <c r="H29" s="24"/>
      <c r="I29" s="24"/>
      <c r="J29" s="25" t="s">
        <v>46</v>
      </c>
      <c r="K29" s="25">
        <v>36</v>
      </c>
      <c r="L29" s="44"/>
      <c r="M29" s="26">
        <f t="shared" si="2"/>
        <v>0</v>
      </c>
      <c r="N29" s="68">
        <f t="shared" si="3"/>
        <v>0</v>
      </c>
      <c r="O29" s="89"/>
      <c r="P29" s="45" t="e">
        <f t="shared" si="1"/>
        <v>#DIV/0!</v>
      </c>
      <c r="Q29" s="27"/>
      <c r="R29" s="7"/>
      <c r="S29" s="7"/>
      <c r="T29" s="7"/>
      <c r="U29" s="7"/>
      <c r="V29" s="7"/>
      <c r="W29" s="7"/>
      <c r="X29" s="7"/>
      <c r="Y29" s="7"/>
    </row>
    <row r="30" spans="1:25" ht="36.75" customHeight="1">
      <c r="A30" s="7"/>
      <c r="B30" s="46">
        <v>46082</v>
      </c>
      <c r="C30" s="24" t="s">
        <v>51</v>
      </c>
      <c r="D30" s="8" t="s">
        <v>48</v>
      </c>
      <c r="E30" s="24" t="s">
        <v>52</v>
      </c>
      <c r="F30" s="24" t="s">
        <v>53</v>
      </c>
      <c r="G30" s="24"/>
      <c r="H30" s="24"/>
      <c r="I30" s="24"/>
      <c r="J30" s="25" t="s">
        <v>46</v>
      </c>
      <c r="K30" s="25">
        <v>5.5</v>
      </c>
      <c r="L30" s="44"/>
      <c r="M30" s="26">
        <f t="shared" si="2"/>
        <v>0</v>
      </c>
      <c r="N30" s="68">
        <f t="shared" si="3"/>
        <v>0</v>
      </c>
      <c r="O30" s="89"/>
      <c r="P30" s="45" t="e">
        <f t="shared" si="1"/>
        <v>#DIV/0!</v>
      </c>
      <c r="Q30" s="27"/>
      <c r="R30" s="7"/>
      <c r="S30" s="7"/>
      <c r="T30" s="7"/>
      <c r="U30" s="7"/>
      <c r="V30" s="7"/>
      <c r="W30" s="7"/>
      <c r="X30" s="7"/>
      <c r="Y30" s="7"/>
    </row>
    <row r="31" spans="1:25" ht="36.75" customHeight="1">
      <c r="A31" s="7"/>
      <c r="B31" s="46">
        <v>46113</v>
      </c>
      <c r="C31" s="24" t="s">
        <v>54</v>
      </c>
      <c r="D31" s="8" t="s">
        <v>48</v>
      </c>
      <c r="E31" s="24" t="s">
        <v>52</v>
      </c>
      <c r="F31" s="24" t="s">
        <v>55</v>
      </c>
      <c r="G31" s="24"/>
      <c r="H31" s="24"/>
      <c r="I31" s="24"/>
      <c r="J31" s="25" t="s">
        <v>46</v>
      </c>
      <c r="K31" s="25">
        <v>5</v>
      </c>
      <c r="L31" s="44"/>
      <c r="M31" s="26">
        <f t="shared" si="2"/>
        <v>0</v>
      </c>
      <c r="N31" s="68">
        <f t="shared" si="3"/>
        <v>0</v>
      </c>
      <c r="O31" s="89"/>
      <c r="P31" s="45" t="e">
        <f t="shared" si="1"/>
        <v>#DIV/0!</v>
      </c>
      <c r="Q31" s="27"/>
      <c r="R31" s="7"/>
      <c r="S31" s="7"/>
      <c r="T31" s="7"/>
      <c r="U31" s="7"/>
      <c r="V31" s="7"/>
      <c r="W31" s="7"/>
      <c r="X31" s="7"/>
      <c r="Y31" s="7"/>
    </row>
    <row r="32" spans="1:25" ht="36.75" customHeight="1">
      <c r="A32" s="7"/>
      <c r="B32" s="46">
        <v>46143</v>
      </c>
      <c r="C32" s="24" t="s">
        <v>56</v>
      </c>
      <c r="D32" s="8" t="s">
        <v>48</v>
      </c>
      <c r="E32" s="24" t="s">
        <v>57</v>
      </c>
      <c r="F32" s="24" t="s">
        <v>58</v>
      </c>
      <c r="G32" s="24"/>
      <c r="H32" s="24"/>
      <c r="I32" s="24"/>
      <c r="J32" s="25" t="s">
        <v>46</v>
      </c>
      <c r="K32" s="25">
        <v>14</v>
      </c>
      <c r="L32" s="44"/>
      <c r="M32" s="26">
        <f t="shared" si="2"/>
        <v>0</v>
      </c>
      <c r="N32" s="68">
        <f t="shared" si="3"/>
        <v>0</v>
      </c>
      <c r="O32" s="89"/>
      <c r="P32" s="45" t="e">
        <f t="shared" si="1"/>
        <v>#DIV/0!</v>
      </c>
      <c r="Q32" s="27"/>
      <c r="R32" s="7"/>
      <c r="S32" s="7"/>
      <c r="T32" s="7"/>
      <c r="U32" s="7"/>
      <c r="V32" s="7"/>
      <c r="W32" s="7"/>
      <c r="X32" s="7"/>
      <c r="Y32" s="7"/>
    </row>
    <row r="33" spans="1:25" ht="36.75" customHeight="1">
      <c r="A33" s="7"/>
      <c r="B33" s="39">
        <v>2</v>
      </c>
      <c r="C33" s="47"/>
      <c r="D33" s="41"/>
      <c r="E33" s="80" t="s">
        <v>59</v>
      </c>
      <c r="F33" s="96"/>
      <c r="G33" s="96"/>
      <c r="H33" s="96"/>
      <c r="I33" s="96"/>
      <c r="J33" s="48"/>
      <c r="K33" s="48"/>
      <c r="L33" s="48"/>
      <c r="M33" s="48"/>
      <c r="N33" s="77">
        <f>SUM(N34:O38)</f>
        <v>0</v>
      </c>
      <c r="O33" s="96"/>
      <c r="P33" s="23" t="e">
        <f t="shared" si="1"/>
        <v>#DIV/0!</v>
      </c>
      <c r="Q33" s="27"/>
      <c r="R33" s="7"/>
      <c r="S33" s="7"/>
      <c r="T33" s="7"/>
      <c r="U33" s="7"/>
      <c r="V33" s="7"/>
      <c r="W33" s="7"/>
      <c r="X33" s="7"/>
      <c r="Y33" s="7"/>
    </row>
    <row r="34" spans="1:25" ht="36.75" customHeight="1">
      <c r="A34" s="7"/>
      <c r="B34" s="49" t="s">
        <v>60</v>
      </c>
      <c r="C34" s="24" t="s">
        <v>61</v>
      </c>
      <c r="D34" s="8" t="s">
        <v>62</v>
      </c>
      <c r="E34" s="28" t="s">
        <v>63</v>
      </c>
      <c r="F34" s="78" t="s">
        <v>64</v>
      </c>
      <c r="G34" s="89"/>
      <c r="H34" s="89"/>
      <c r="I34" s="89"/>
      <c r="J34" s="25" t="s">
        <v>46</v>
      </c>
      <c r="K34" s="25">
        <v>29</v>
      </c>
      <c r="L34" s="50"/>
      <c r="M34" s="26">
        <f t="shared" ref="M34:M38" si="4">K34*L34</f>
        <v>0</v>
      </c>
      <c r="N34" s="68">
        <f t="shared" ref="N34:N38" si="5">M34*$O$14</f>
        <v>0</v>
      </c>
      <c r="O34" s="89"/>
      <c r="P34" s="45" t="e">
        <f t="shared" si="1"/>
        <v>#DIV/0!</v>
      </c>
      <c r="Q34" s="27"/>
      <c r="R34" s="7"/>
      <c r="S34" s="7"/>
      <c r="T34" s="7"/>
      <c r="U34" s="7"/>
      <c r="V34" s="7"/>
      <c r="W34" s="7"/>
      <c r="X34" s="7"/>
      <c r="Y34" s="7"/>
    </row>
    <row r="35" spans="1:25" ht="36.75" customHeight="1">
      <c r="A35" s="7"/>
      <c r="B35" s="49" t="s">
        <v>65</v>
      </c>
      <c r="C35" s="24" t="s">
        <v>66</v>
      </c>
      <c r="D35" s="8" t="s">
        <v>67</v>
      </c>
      <c r="E35" s="28" t="s">
        <v>63</v>
      </c>
      <c r="F35" s="78" t="s">
        <v>68</v>
      </c>
      <c r="G35" s="89"/>
      <c r="H35" s="89"/>
      <c r="I35" s="89"/>
      <c r="J35" s="25" t="s">
        <v>69</v>
      </c>
      <c r="K35" s="25">
        <v>140</v>
      </c>
      <c r="L35" s="50"/>
      <c r="M35" s="26">
        <f t="shared" si="4"/>
        <v>0</v>
      </c>
      <c r="N35" s="68">
        <f t="shared" si="5"/>
        <v>0</v>
      </c>
      <c r="O35" s="89"/>
      <c r="P35" s="45" t="e">
        <f t="shared" si="1"/>
        <v>#DIV/0!</v>
      </c>
      <c r="Q35" s="27"/>
      <c r="R35" s="7"/>
      <c r="S35" s="7"/>
      <c r="T35" s="7"/>
      <c r="U35" s="7"/>
      <c r="V35" s="7"/>
      <c r="W35" s="7"/>
      <c r="X35" s="7"/>
      <c r="Y35" s="7"/>
    </row>
    <row r="36" spans="1:25" ht="36.75" customHeight="1">
      <c r="A36" s="7"/>
      <c r="B36" s="49" t="s">
        <v>70</v>
      </c>
      <c r="C36" s="24" t="s">
        <v>71</v>
      </c>
      <c r="D36" s="8" t="s">
        <v>67</v>
      </c>
      <c r="E36" s="28" t="s">
        <v>63</v>
      </c>
      <c r="F36" s="78" t="s">
        <v>72</v>
      </c>
      <c r="G36" s="89"/>
      <c r="H36" s="89"/>
      <c r="I36" s="89"/>
      <c r="J36" s="25" t="s">
        <v>69</v>
      </c>
      <c r="K36" s="25">
        <v>700</v>
      </c>
      <c r="L36" s="50"/>
      <c r="M36" s="26">
        <f t="shared" si="4"/>
        <v>0</v>
      </c>
      <c r="N36" s="68">
        <f t="shared" si="5"/>
        <v>0</v>
      </c>
      <c r="O36" s="89"/>
      <c r="P36" s="45" t="e">
        <f t="shared" si="1"/>
        <v>#DIV/0!</v>
      </c>
      <c r="Q36" s="27"/>
      <c r="R36" s="7"/>
      <c r="S36" s="7"/>
      <c r="T36" s="7"/>
      <c r="U36" s="7"/>
      <c r="V36" s="7"/>
      <c r="W36" s="7"/>
      <c r="X36" s="7"/>
      <c r="Y36" s="7"/>
    </row>
    <row r="37" spans="1:25" ht="36.75" customHeight="1">
      <c r="A37" s="7"/>
      <c r="B37" s="49" t="s">
        <v>73</v>
      </c>
      <c r="C37" s="24" t="s">
        <v>74</v>
      </c>
      <c r="D37" s="8" t="s">
        <v>75</v>
      </c>
      <c r="E37" s="28" t="s">
        <v>63</v>
      </c>
      <c r="F37" s="78" t="s">
        <v>76</v>
      </c>
      <c r="G37" s="89"/>
      <c r="H37" s="89"/>
      <c r="I37" s="89"/>
      <c r="J37" s="25" t="s">
        <v>69</v>
      </c>
      <c r="K37" s="25">
        <v>160</v>
      </c>
      <c r="L37" s="50"/>
      <c r="M37" s="26">
        <f t="shared" si="4"/>
        <v>0</v>
      </c>
      <c r="N37" s="68">
        <f t="shared" si="5"/>
        <v>0</v>
      </c>
      <c r="O37" s="89"/>
      <c r="P37" s="45" t="e">
        <f t="shared" si="1"/>
        <v>#DIV/0!</v>
      </c>
      <c r="Q37" s="27"/>
      <c r="R37" s="27"/>
      <c r="S37" s="7"/>
      <c r="T37" s="7"/>
      <c r="U37" s="7"/>
      <c r="V37" s="7"/>
      <c r="W37" s="7"/>
      <c r="X37" s="7"/>
      <c r="Y37" s="7"/>
    </row>
    <row r="38" spans="1:25" ht="36.75" customHeight="1">
      <c r="A38" s="7"/>
      <c r="B38" s="49" t="s">
        <v>77</v>
      </c>
      <c r="C38" s="24" t="s">
        <v>78</v>
      </c>
      <c r="D38" s="8" t="s">
        <v>79</v>
      </c>
      <c r="E38" s="28" t="s">
        <v>63</v>
      </c>
      <c r="F38" s="78" t="s">
        <v>76</v>
      </c>
      <c r="G38" s="89"/>
      <c r="H38" s="89"/>
      <c r="I38" s="89"/>
      <c r="J38" s="25" t="s">
        <v>80</v>
      </c>
      <c r="K38" s="25">
        <v>4080</v>
      </c>
      <c r="L38" s="50"/>
      <c r="M38" s="26">
        <f t="shared" si="4"/>
        <v>0</v>
      </c>
      <c r="N38" s="68">
        <f t="shared" si="5"/>
        <v>0</v>
      </c>
      <c r="O38" s="89"/>
      <c r="P38" s="45" t="e">
        <f t="shared" si="1"/>
        <v>#DIV/0!</v>
      </c>
      <c r="Q38" s="27"/>
      <c r="R38" s="27"/>
      <c r="S38" s="7"/>
      <c r="T38" s="7"/>
      <c r="U38" s="7"/>
      <c r="V38" s="7"/>
      <c r="W38" s="7"/>
      <c r="X38" s="7"/>
      <c r="Y38" s="7"/>
    </row>
    <row r="39" spans="1:25" ht="39.75" customHeight="1">
      <c r="A39" s="7"/>
      <c r="B39" s="51"/>
      <c r="C39" s="57" t="s">
        <v>81</v>
      </c>
      <c r="D39" s="96"/>
      <c r="E39" s="96"/>
      <c r="F39" s="96"/>
      <c r="G39" s="96"/>
      <c r="H39" s="96"/>
      <c r="I39" s="96"/>
      <c r="J39" s="96"/>
      <c r="K39" s="96"/>
      <c r="L39" s="96"/>
      <c r="M39" s="115"/>
      <c r="N39" s="58">
        <f>ROUND(SUM(N33,N27),2)</f>
        <v>0</v>
      </c>
      <c r="O39" s="115"/>
      <c r="P39" s="29" t="e">
        <f>P33+P27</f>
        <v>#DIV/0!</v>
      </c>
      <c r="Q39" s="27"/>
      <c r="R39" s="7"/>
      <c r="S39" s="7"/>
      <c r="T39" s="7"/>
      <c r="U39" s="7"/>
      <c r="V39" s="7"/>
      <c r="W39" s="7"/>
      <c r="X39" s="7"/>
      <c r="Y39" s="7"/>
    </row>
    <row r="40" spans="1:25" ht="63" customHeight="1">
      <c r="A40" s="2"/>
      <c r="B40" s="3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52"/>
      <c r="Q40" s="2"/>
      <c r="R40" s="2"/>
      <c r="S40" s="2"/>
      <c r="T40" s="2"/>
      <c r="U40" s="2"/>
      <c r="V40" s="2"/>
      <c r="W40" s="2"/>
      <c r="X40" s="2"/>
      <c r="Y40" s="2"/>
    </row>
    <row r="41" spans="1:25" ht="18.75" customHeight="1">
      <c r="A41" s="1"/>
      <c r="B41" s="53"/>
      <c r="C41" s="1"/>
      <c r="D41" s="1"/>
      <c r="E41" s="1"/>
      <c r="F41" s="1"/>
      <c r="G41" s="1"/>
      <c r="H41" s="1"/>
      <c r="I41" s="1"/>
      <c r="J41" s="1"/>
      <c r="K41" s="1"/>
      <c r="L41" s="1"/>
      <c r="M41" s="60" t="s">
        <v>82</v>
      </c>
      <c r="N41" s="90"/>
      <c r="O41" s="90"/>
      <c r="P41" s="91"/>
      <c r="Q41" s="1"/>
      <c r="R41" s="1"/>
      <c r="S41" s="1"/>
      <c r="T41" s="1"/>
      <c r="U41" s="1"/>
      <c r="V41" s="1"/>
      <c r="W41" s="1"/>
      <c r="X41" s="1"/>
      <c r="Y41" s="1"/>
    </row>
    <row r="42" spans="1:25" ht="18.75" customHeight="1">
      <c r="A42" s="1"/>
      <c r="B42" s="30"/>
      <c r="C42" s="54"/>
      <c r="D42" s="54"/>
      <c r="E42" s="55"/>
      <c r="F42" s="59"/>
      <c r="G42" s="93"/>
      <c r="H42" s="93"/>
      <c r="I42" s="93"/>
      <c r="J42" s="93"/>
      <c r="K42" s="56"/>
      <c r="L42" s="56"/>
      <c r="M42" s="56"/>
      <c r="N42" s="56"/>
      <c r="O42" s="61"/>
      <c r="P42" s="94"/>
      <c r="Q42" s="1"/>
      <c r="R42" s="1"/>
      <c r="S42" s="1"/>
      <c r="T42" s="1"/>
      <c r="U42" s="1"/>
      <c r="V42" s="1"/>
      <c r="W42" s="1"/>
      <c r="X42" s="1"/>
      <c r="Y42" s="1"/>
    </row>
    <row r="43" spans="1:25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</sheetData>
  <mergeCells count="60">
    <mergeCell ref="J25:J26"/>
    <mergeCell ref="B13:E13"/>
    <mergeCell ref="F13:G13"/>
    <mergeCell ref="B14:E14"/>
    <mergeCell ref="F14:G14"/>
    <mergeCell ref="B15:P15"/>
    <mergeCell ref="B23:P23"/>
    <mergeCell ref="B25:B26"/>
    <mergeCell ref="P25:P26"/>
    <mergeCell ref="M25:M26"/>
    <mergeCell ref="N25:O26"/>
    <mergeCell ref="O14:P14"/>
    <mergeCell ref="F37:I37"/>
    <mergeCell ref="F38:I38"/>
    <mergeCell ref="C25:C26"/>
    <mergeCell ref="D25:D26"/>
    <mergeCell ref="E27:I27"/>
    <mergeCell ref="E33:I33"/>
    <mergeCell ref="F34:I34"/>
    <mergeCell ref="F35:I35"/>
    <mergeCell ref="F36:I36"/>
    <mergeCell ref="E25:I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B1:F1"/>
    <mergeCell ref="B3:P4"/>
    <mergeCell ref="C6:D6"/>
    <mergeCell ref="E6:G6"/>
    <mergeCell ref="N6:O6"/>
    <mergeCell ref="C7:D7"/>
    <mergeCell ref="E7:G7"/>
    <mergeCell ref="J11:J12"/>
    <mergeCell ref="K11:K12"/>
    <mergeCell ref="L11:L12"/>
    <mergeCell ref="M11:M12"/>
    <mergeCell ref="N11:N12"/>
    <mergeCell ref="O11:P12"/>
    <mergeCell ref="O13:P13"/>
    <mergeCell ref="C8:D8"/>
    <mergeCell ref="E8:G8"/>
    <mergeCell ref="B10:P10"/>
    <mergeCell ref="B11:E12"/>
    <mergeCell ref="F11:G12"/>
    <mergeCell ref="H11:H12"/>
    <mergeCell ref="I11:I12"/>
    <mergeCell ref="C39:M39"/>
    <mergeCell ref="N39:O39"/>
    <mergeCell ref="F42:J42"/>
    <mergeCell ref="M41:P41"/>
    <mergeCell ref="O42:P42"/>
  </mergeCells>
  <pageMargins left="0.39370078740157477" right="0.39370078740157477" top="0.78740157480314954" bottom="1.181102362204724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2020-04-07T20:22:56Z</dcterms:created>
  <dcterms:modified xsi:type="dcterms:W3CDTF">2026-08-05T17:24:43Z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0x010100E8A7C508F7943F47A9AE431D27A4AAEA</vt:lpwstr>
  </property>
  <property fmtid="{D5CDD505-2E9C-101B-9397-08002B2CF9AE}" pid="3" name="MediaServiceImageTags">
    <vt:lpwstr/>
  </property>
</Properties>
</file>